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<sst xmlns="http://schemas.openxmlformats.org/spreadsheetml/2006/main" count="102" uniqueCount="56">
  <si>
    <t>医疗导引系统及其终端设备维保项目价格核算依据</t>
  </si>
  <si>
    <t>年度预算金额：56831.4</t>
  </si>
  <si>
    <t>测算依据：海南省政务信息化项目投资编制标准（2026 年修订版）</t>
  </si>
  <si>
    <t xml:space="preserve">一、硬件运维费=运维对象IT资产额×运维费率×运维年限系数 
</t>
  </si>
  <si>
    <r>
      <rPr>
        <sz val="11"/>
        <color theme="1"/>
        <rFont val="宋体"/>
        <charset val="134"/>
        <scheme val="minor"/>
      </rPr>
      <t>说明：硬件设备运维费率一般取值不高于6%；</t>
    </r>
    <r>
      <rPr>
        <b/>
        <sz val="11"/>
        <color theme="1"/>
        <rFont val="宋体"/>
        <charset val="134"/>
        <scheme val="minor"/>
      </rPr>
      <t>含特征库更新、病毒库更新、资源库更新等服务的软硬一体设备运维费率取值不高于8%</t>
    </r>
    <r>
      <rPr>
        <sz val="11"/>
        <color theme="1"/>
        <rFont val="宋体"/>
        <charset val="134"/>
        <scheme val="minor"/>
      </rPr>
      <t>。运维年限系数按下表执行：</t>
    </r>
  </si>
  <si>
    <t>使用年限</t>
  </si>
  <si>
    <t>质保期后第1、2年</t>
  </si>
  <si>
    <t>质保期后第3、4年</t>
  </si>
  <si>
    <t>质保期后5年及以上</t>
  </si>
  <si>
    <t>调整系数</t>
  </si>
  <si>
    <t xml:space="preserve">二、成品软件运维费=运维对象IT资产额×运维费率×运维年限系数
</t>
  </si>
  <si>
    <t>运维费率取值不高于 5%，运维年限系数按下表执行：</t>
  </si>
  <si>
    <t xml:space="preserve">三、定制开发软件运维费=运维对象 IT 资产额×运维费率×运维年限系数
</t>
  </si>
  <si>
    <t>运维费率取值不高于 10%，运维年限系数按下表执行：</t>
  </si>
  <si>
    <t>维保清单：</t>
  </si>
  <si>
    <t>一、硬件设备（运维费率取值8%）</t>
  </si>
  <si>
    <t>序号</t>
  </si>
  <si>
    <t>产品名称（型号）</t>
  </si>
  <si>
    <t>质保期后年限</t>
  </si>
  <si>
    <t>采购价格</t>
  </si>
  <si>
    <t>数量(台）</t>
  </si>
  <si>
    <t>总价</t>
  </si>
  <si>
    <t>维保单价</t>
  </si>
  <si>
    <t>备注</t>
  </si>
  <si>
    <t>55寸网络液晶一体机
LED55 MSTV-H</t>
  </si>
  <si>
    <t>内镜、药房</t>
  </si>
  <si>
    <t>智能自助服务终端
C5-SD22-CPIBS</t>
  </si>
  <si>
    <t>内镜、药房、海甸门诊</t>
  </si>
  <si>
    <t>42寸网络液晶一体机
LED42-MSTV-H</t>
  </si>
  <si>
    <t>32寸网络液晶一体机</t>
  </si>
  <si>
    <t>海甸门诊</t>
  </si>
  <si>
    <t>网络播放终端
H-BOX-H</t>
  </si>
  <si>
    <t>19寸网络液品一体机
LED19-MSPAD-H</t>
  </si>
  <si>
    <t>排队显示一体机</t>
  </si>
  <si>
    <t>急诊发热门诊</t>
  </si>
  <si>
    <t>诊室门口显示一体机</t>
  </si>
  <si>
    <t>19寸网络液品一体机</t>
  </si>
  <si>
    <t>国际医疗部</t>
  </si>
  <si>
    <t>床旁智慧屏
LED-13-A64P-T</t>
  </si>
  <si>
    <t>心内科CCU</t>
  </si>
  <si>
    <t>护士站探视主机
LED-10-A64S-D</t>
  </si>
  <si>
    <t>合计</t>
  </si>
  <si>
    <t>二、成品软件（运维费率取值5%）</t>
  </si>
  <si>
    <t>数量(套）</t>
  </si>
  <si>
    <t>多媒体医疗导引系统平台软件</t>
  </si>
  <si>
    <t>医生工作站虚系报叫号软件</t>
  </si>
  <si>
    <t>护士管理管理客户端</t>
  </si>
  <si>
    <t>信息宣教子系统平台</t>
  </si>
  <si>
    <t>图文混播模块</t>
  </si>
  <si>
    <t>终端显示模块</t>
  </si>
  <si>
    <t>语音授权模块</t>
  </si>
  <si>
    <t>医生工作站虚拟导引软件</t>
  </si>
  <si>
    <t>数字认证</t>
  </si>
  <si>
    <t>三、定制开发软件（运维费率取值10%）</t>
  </si>
  <si>
    <t>HIS接口程序开发</t>
  </si>
  <si>
    <t>总计维保预算金额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</si>
</sst>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ajor"/>
    </font>
    <font>
      <sz val="10.5"/>
      <color rgb="FF353535"/>
      <name val="宋体"/>
      <charset val="134"/>
      <scheme val="major"/>
    </font>
    <font>
      <sz val="10.5"/>
      <color rgb="FF353535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0" fillId="0" borderId="4" xfId="0" applyBorder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A3" sqref="A3:H3"/>
    </sheetView>
  </sheetViews>
  <sheetFormatPr defaultColWidth="9" defaultRowHeight="13.5" outlineLevelCol="7"/>
  <cols>
    <col min="1" max="1" width="5.25" customWidth="1"/>
    <col min="2" max="2" width="18.375" customWidth="1"/>
    <col min="4" max="4" width="9.875" customWidth="1"/>
    <col min="6" max="6" width="11.5" customWidth="1"/>
    <col min="8" max="8" width="19.5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ht="18" customHeight="1" spans="1:8">
      <c r="A5" s="4" t="s">
        <v>3</v>
      </c>
      <c r="B5" s="3"/>
      <c r="C5" s="3"/>
      <c r="D5" s="3"/>
      <c r="E5" s="3"/>
      <c r="F5" s="3"/>
      <c r="G5" s="3"/>
      <c r="H5" s="3"/>
    </row>
    <row r="6" ht="34" customHeight="1" spans="1:8">
      <c r="A6" s="5" t="s">
        <v>4</v>
      </c>
      <c r="B6" s="4"/>
      <c r="C6" s="4"/>
      <c r="D6" s="4"/>
      <c r="E6" s="4"/>
      <c r="F6" s="4"/>
      <c r="G6" s="4"/>
      <c r="H6" s="4"/>
    </row>
    <row r="7" spans="1:8">
      <c r="A7" s="6" t="s">
        <v>5</v>
      </c>
      <c r="B7" s="6"/>
      <c r="C7" s="6" t="s">
        <v>6</v>
      </c>
      <c r="D7" s="6"/>
      <c r="E7" s="6" t="s">
        <v>7</v>
      </c>
      <c r="F7" s="6"/>
      <c r="G7" s="6" t="s">
        <v>8</v>
      </c>
      <c r="H7" s="6"/>
    </row>
    <row r="8" spans="1:8">
      <c r="A8" s="6" t="s">
        <v>9</v>
      </c>
      <c r="B8" s="6"/>
      <c r="C8" s="6">
        <v>1</v>
      </c>
      <c r="D8" s="6"/>
      <c r="E8" s="6">
        <v>1.1</v>
      </c>
      <c r="F8" s="6"/>
      <c r="G8" s="6">
        <v>1.2</v>
      </c>
      <c r="H8" s="6"/>
    </row>
    <row r="9" spans="1:8">
      <c r="A9" s="7"/>
      <c r="B9" s="7"/>
      <c r="C9" s="7"/>
      <c r="D9" s="7"/>
      <c r="E9" s="7"/>
      <c r="F9" s="7"/>
      <c r="G9" s="7"/>
      <c r="H9" s="7"/>
    </row>
    <row r="10" spans="1:8">
      <c r="A10" s="4" t="s">
        <v>10</v>
      </c>
      <c r="B10" s="4"/>
      <c r="C10" s="4"/>
      <c r="D10" s="4"/>
      <c r="E10" s="4"/>
      <c r="F10" s="4"/>
      <c r="G10" s="4"/>
      <c r="H10" s="4"/>
    </row>
    <row r="11" spans="1:8">
      <c r="A11" t="s">
        <v>11</v>
      </c>
    </row>
    <row r="12" spans="1:8">
      <c r="A12" s="6" t="s">
        <v>5</v>
      </c>
      <c r="B12" s="6"/>
      <c r="C12" s="6" t="s">
        <v>6</v>
      </c>
      <c r="D12" s="6"/>
      <c r="E12" s="6" t="s">
        <v>7</v>
      </c>
      <c r="F12" s="6"/>
      <c r="G12" s="6" t="s">
        <v>8</v>
      </c>
      <c r="H12" s="6"/>
    </row>
    <row r="13" spans="1:8">
      <c r="A13" s="6" t="s">
        <v>9</v>
      </c>
      <c r="B13" s="6"/>
      <c r="C13" s="6">
        <v>1</v>
      </c>
      <c r="D13" s="6"/>
      <c r="E13" s="6">
        <v>0.9</v>
      </c>
      <c r="F13" s="6"/>
      <c r="G13" s="6">
        <v>0.8</v>
      </c>
      <c r="H13" s="6"/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4" t="s">
        <v>12</v>
      </c>
      <c r="B15" s="4"/>
      <c r="C15" s="4"/>
      <c r="D15" s="4"/>
      <c r="E15" s="4"/>
      <c r="F15" s="4"/>
      <c r="G15" s="4"/>
      <c r="H15" s="4"/>
    </row>
    <row r="16" spans="1:8">
      <c r="A16" s="4" t="s">
        <v>13</v>
      </c>
      <c r="B16" s="4"/>
      <c r="C16" s="4"/>
      <c r="D16" s="4"/>
      <c r="E16" s="4"/>
      <c r="F16" s="4"/>
      <c r="G16" s="4"/>
      <c r="H16" s="4"/>
    </row>
    <row r="17" spans="1:8">
      <c r="A17" s="6" t="s">
        <v>5</v>
      </c>
      <c r="B17" s="6"/>
      <c r="C17" s="6" t="s">
        <v>6</v>
      </c>
      <c r="D17" s="6"/>
      <c r="E17" s="6" t="s">
        <v>7</v>
      </c>
      <c r="F17" s="6"/>
      <c r="G17" s="6" t="s">
        <v>8</v>
      </c>
      <c r="H17" s="6"/>
    </row>
    <row r="18" spans="1:8">
      <c r="A18" s="6" t="s">
        <v>9</v>
      </c>
      <c r="B18" s="6"/>
      <c r="C18" s="6">
        <v>1</v>
      </c>
      <c r="D18" s="6"/>
      <c r="E18" s="6">
        <v>0.9</v>
      </c>
      <c r="F18" s="6"/>
      <c r="G18" s="6">
        <v>0.8</v>
      </c>
      <c r="H18" s="6"/>
    </row>
    <row r="20" spans="1:8">
      <c r="A20" t="s">
        <v>14</v>
      </c>
    </row>
    <row r="21" ht="14.25" spans="1:8">
      <c r="A21" s="9" t="s">
        <v>15</v>
      </c>
      <c r="B21" s="9"/>
      <c r="C21" s="9"/>
      <c r="D21" s="9"/>
      <c r="E21" s="9"/>
      <c r="F21" s="9"/>
      <c r="G21" s="9"/>
      <c r="H21" s="9"/>
    </row>
    <row r="22" ht="28.5" spans="1:8">
      <c r="A22" s="10" t="s">
        <v>16</v>
      </c>
      <c r="B22" s="10" t="s">
        <v>17</v>
      </c>
      <c r="C22" s="10" t="s">
        <v>18</v>
      </c>
      <c r="D22" s="10" t="s">
        <v>19</v>
      </c>
      <c r="E22" s="10" t="s">
        <v>20</v>
      </c>
      <c r="F22" s="11" t="s">
        <v>21</v>
      </c>
      <c r="G22" s="11" t="s">
        <v>22</v>
      </c>
      <c r="H22" s="10" t="s">
        <v>23</v>
      </c>
    </row>
    <row r="23" ht="25.5" spans="1:8">
      <c r="A23" s="12">
        <v>1</v>
      </c>
      <c r="B23" s="13" t="s">
        <v>24</v>
      </c>
      <c r="C23" s="12">
        <v>1</v>
      </c>
      <c r="D23" s="14">
        <v>11130</v>
      </c>
      <c r="E23" s="14">
        <v>2</v>
      </c>
      <c r="F23" s="14">
        <v>22260</v>
      </c>
      <c r="G23" s="14">
        <f>F23*0.08</f>
        <v>1780.8</v>
      </c>
      <c r="H23" s="15" t="s">
        <v>25</v>
      </c>
    </row>
    <row r="24" ht="25.5" spans="1:8">
      <c r="A24" s="12">
        <v>2</v>
      </c>
      <c r="B24" s="16" t="s">
        <v>26</v>
      </c>
      <c r="C24" s="17">
        <v>1</v>
      </c>
      <c r="D24" s="18">
        <v>9170</v>
      </c>
      <c r="E24" s="18">
        <v>7</v>
      </c>
      <c r="F24" s="18">
        <f>E24*D24</f>
        <v>64190</v>
      </c>
      <c r="G24" s="18">
        <f>F24*0.08</f>
        <v>5135.2</v>
      </c>
      <c r="H24" s="15" t="s">
        <v>27</v>
      </c>
    </row>
    <row r="25" ht="25.5" spans="1:8">
      <c r="A25" s="12">
        <v>3</v>
      </c>
      <c r="B25" s="16" t="s">
        <v>28</v>
      </c>
      <c r="C25" s="17">
        <v>1</v>
      </c>
      <c r="D25" s="18">
        <v>8350</v>
      </c>
      <c r="E25" s="18">
        <v>20</v>
      </c>
      <c r="F25" s="18">
        <f>E25*D25</f>
        <v>167000</v>
      </c>
      <c r="G25" s="18">
        <f>F25*0.08</f>
        <v>13360</v>
      </c>
      <c r="H25" s="15" t="s">
        <v>25</v>
      </c>
    </row>
    <row r="26" spans="1:8">
      <c r="A26" s="12">
        <v>4</v>
      </c>
      <c r="B26" s="16" t="s">
        <v>29</v>
      </c>
      <c r="C26" s="17">
        <v>1</v>
      </c>
      <c r="D26" s="18">
        <v>5450</v>
      </c>
      <c r="E26" s="18">
        <v>1</v>
      </c>
      <c r="F26" s="18">
        <f>E26*D26</f>
        <v>5450</v>
      </c>
      <c r="G26" s="18">
        <f>F26*0.08</f>
        <v>436</v>
      </c>
      <c r="H26" s="15" t="s">
        <v>30</v>
      </c>
    </row>
    <row r="27" ht="27" spans="1:8">
      <c r="A27" s="12">
        <v>5</v>
      </c>
      <c r="B27" s="19" t="s">
        <v>31</v>
      </c>
      <c r="C27" s="17">
        <v>1</v>
      </c>
      <c r="D27" s="18">
        <v>2380</v>
      </c>
      <c r="E27" s="18">
        <v>6</v>
      </c>
      <c r="F27" s="18">
        <f t="shared" ref="F27:F33" si="0">E27*D27</f>
        <v>14280</v>
      </c>
      <c r="G27" s="18">
        <f t="shared" ref="G27:G33" si="1">F27*0.08</f>
        <v>1142.4</v>
      </c>
      <c r="H27" s="15" t="s">
        <v>25</v>
      </c>
    </row>
    <row r="28" ht="27" spans="1:8">
      <c r="A28" s="12">
        <v>6</v>
      </c>
      <c r="B28" s="19" t="s">
        <v>32</v>
      </c>
      <c r="C28" s="17">
        <v>1</v>
      </c>
      <c r="D28" s="18">
        <v>2660</v>
      </c>
      <c r="E28" s="18">
        <v>8</v>
      </c>
      <c r="F28" s="18">
        <f t="shared" si="0"/>
        <v>21280</v>
      </c>
      <c r="G28" s="18">
        <f t="shared" si="1"/>
        <v>1702.4</v>
      </c>
      <c r="H28" s="15" t="s">
        <v>25</v>
      </c>
    </row>
    <row r="29" spans="1:8">
      <c r="A29" s="12">
        <v>7</v>
      </c>
      <c r="B29" s="18" t="s">
        <v>33</v>
      </c>
      <c r="C29" s="17">
        <v>1</v>
      </c>
      <c r="D29" s="18">
        <v>6200</v>
      </c>
      <c r="E29" s="18">
        <v>1</v>
      </c>
      <c r="F29" s="18">
        <f t="shared" si="0"/>
        <v>6200</v>
      </c>
      <c r="G29" s="18">
        <f t="shared" si="1"/>
        <v>496</v>
      </c>
      <c r="H29" s="20" t="s">
        <v>34</v>
      </c>
    </row>
    <row r="30" spans="1:8">
      <c r="A30" s="12">
        <v>8</v>
      </c>
      <c r="B30" s="18" t="s">
        <v>35</v>
      </c>
      <c r="C30" s="17">
        <v>1</v>
      </c>
      <c r="D30" s="18">
        <v>2200</v>
      </c>
      <c r="E30" s="18">
        <v>3</v>
      </c>
      <c r="F30" s="18">
        <f t="shared" si="0"/>
        <v>6600</v>
      </c>
      <c r="G30" s="18">
        <f t="shared" si="1"/>
        <v>528</v>
      </c>
      <c r="H30" s="20" t="s">
        <v>34</v>
      </c>
    </row>
    <row r="31" spans="1:8">
      <c r="A31" s="12">
        <v>9</v>
      </c>
      <c r="B31" s="19" t="s">
        <v>36</v>
      </c>
      <c r="C31" s="17">
        <v>1</v>
      </c>
      <c r="D31" s="18">
        <v>4700</v>
      </c>
      <c r="E31" s="18">
        <v>7</v>
      </c>
      <c r="F31" s="18">
        <f t="shared" si="0"/>
        <v>32900</v>
      </c>
      <c r="G31" s="18">
        <f t="shared" si="1"/>
        <v>2632</v>
      </c>
      <c r="H31" s="20" t="s">
        <v>37</v>
      </c>
    </row>
    <row r="32" ht="27" spans="1:8">
      <c r="A32" s="12">
        <v>10</v>
      </c>
      <c r="B32" s="21" t="s">
        <v>38</v>
      </c>
      <c r="C32" s="17">
        <v>1</v>
      </c>
      <c r="D32" s="20">
        <v>2100</v>
      </c>
      <c r="E32" s="20">
        <v>19</v>
      </c>
      <c r="F32" s="18">
        <f t="shared" si="0"/>
        <v>39900</v>
      </c>
      <c r="G32" s="18">
        <f t="shared" si="1"/>
        <v>3192</v>
      </c>
      <c r="H32" s="20" t="s">
        <v>39</v>
      </c>
    </row>
    <row r="33" ht="27" spans="1:8">
      <c r="A33" s="12">
        <v>11</v>
      </c>
      <c r="B33" s="21" t="s">
        <v>40</v>
      </c>
      <c r="C33" s="17">
        <v>1</v>
      </c>
      <c r="D33" s="20">
        <v>3200</v>
      </c>
      <c r="E33" s="20">
        <v>1</v>
      </c>
      <c r="F33" s="18">
        <f t="shared" si="0"/>
        <v>3200</v>
      </c>
      <c r="G33" s="18">
        <f t="shared" si="1"/>
        <v>256</v>
      </c>
      <c r="H33" s="20" t="s">
        <v>39</v>
      </c>
    </row>
    <row r="34" spans="1:8">
      <c r="A34" s="22" t="s">
        <v>41</v>
      </c>
      <c r="B34" s="23"/>
      <c r="C34" s="23"/>
      <c r="D34" s="23"/>
      <c r="E34" s="24"/>
      <c r="F34" s="20">
        <f>SUM(F23:F33)</f>
        <v>383260</v>
      </c>
      <c r="G34" s="20">
        <f>SUM(G23:G33)</f>
        <v>30660.8</v>
      </c>
      <c r="H34" s="20"/>
    </row>
    <row r="35" spans="1:8">
      <c r="A35" s="22" t="s">
        <v>42</v>
      </c>
      <c r="B35" s="23"/>
      <c r="C35" s="23"/>
      <c r="D35" s="23"/>
      <c r="E35" s="23"/>
      <c r="F35" s="23"/>
      <c r="G35" s="23"/>
      <c r="H35" s="24"/>
    </row>
    <row r="36" ht="28.5" spans="1:8">
      <c r="A36" s="10" t="s">
        <v>16</v>
      </c>
      <c r="B36" s="10" t="s">
        <v>17</v>
      </c>
      <c r="C36" s="10" t="s">
        <v>18</v>
      </c>
      <c r="D36" s="10" t="s">
        <v>19</v>
      </c>
      <c r="E36" s="10" t="s">
        <v>43</v>
      </c>
      <c r="F36" s="11" t="s">
        <v>21</v>
      </c>
      <c r="G36" s="11" t="s">
        <v>22</v>
      </c>
      <c r="H36" s="10" t="s">
        <v>23</v>
      </c>
    </row>
    <row r="37" ht="25.5" spans="1:8">
      <c r="A37" s="14">
        <v>1</v>
      </c>
      <c r="B37" s="13" t="s">
        <v>44</v>
      </c>
      <c r="C37" s="14">
        <v>1</v>
      </c>
      <c r="D37" s="14">
        <v>135600</v>
      </c>
      <c r="E37" s="14">
        <v>1</v>
      </c>
      <c r="F37" s="18">
        <f t="shared" ref="F37:F45" si="2">E37*D37</f>
        <v>135600</v>
      </c>
      <c r="G37" s="18">
        <f>F37*0.05</f>
        <v>6780</v>
      </c>
      <c r="H37" s="15" t="s">
        <v>25</v>
      </c>
    </row>
    <row r="38" ht="25.5" spans="1:8">
      <c r="A38" s="18">
        <v>2</v>
      </c>
      <c r="B38" s="16" t="s">
        <v>45</v>
      </c>
      <c r="C38" s="18">
        <v>1</v>
      </c>
      <c r="D38" s="18">
        <v>910</v>
      </c>
      <c r="E38" s="18">
        <v>35</v>
      </c>
      <c r="F38" s="18">
        <f t="shared" si="2"/>
        <v>31850</v>
      </c>
      <c r="G38" s="18">
        <f>F38*0.05</f>
        <v>1592.5</v>
      </c>
      <c r="H38" s="15" t="s">
        <v>25</v>
      </c>
    </row>
    <row r="39" ht="17.25" spans="1:8">
      <c r="A39" s="18">
        <v>3</v>
      </c>
      <c r="B39" s="25" t="s">
        <v>46</v>
      </c>
      <c r="C39" s="18">
        <v>1</v>
      </c>
      <c r="D39" s="18">
        <v>1130</v>
      </c>
      <c r="E39" s="18">
        <v>2</v>
      </c>
      <c r="F39" s="18">
        <f t="shared" si="2"/>
        <v>2260</v>
      </c>
      <c r="G39" s="18">
        <f>F39*0.05</f>
        <v>113</v>
      </c>
      <c r="H39" s="15" t="s">
        <v>25</v>
      </c>
    </row>
    <row r="40" ht="17.25" spans="1:8">
      <c r="A40" s="18">
        <v>4</v>
      </c>
      <c r="B40" s="25" t="s">
        <v>47</v>
      </c>
      <c r="C40" s="18">
        <v>1</v>
      </c>
      <c r="D40" s="18">
        <v>11300</v>
      </c>
      <c r="E40" s="18">
        <v>1</v>
      </c>
      <c r="F40" s="18">
        <f t="shared" si="2"/>
        <v>11300</v>
      </c>
      <c r="G40" s="18">
        <f>F40*0.05</f>
        <v>565</v>
      </c>
      <c r="H40" s="15" t="s">
        <v>25</v>
      </c>
    </row>
    <row r="41" spans="1:8">
      <c r="A41" s="18">
        <v>5</v>
      </c>
      <c r="B41" s="19" t="s">
        <v>48</v>
      </c>
      <c r="C41" s="18">
        <v>1</v>
      </c>
      <c r="D41" s="18">
        <v>11300</v>
      </c>
      <c r="E41" s="18">
        <v>1</v>
      </c>
      <c r="F41" s="18">
        <f t="shared" si="2"/>
        <v>11300</v>
      </c>
      <c r="G41" s="18">
        <f>F41*0.05</f>
        <v>565</v>
      </c>
      <c r="H41" s="15" t="s">
        <v>25</v>
      </c>
    </row>
    <row r="42" ht="17.25" spans="1:8">
      <c r="A42" s="18">
        <v>6</v>
      </c>
      <c r="B42" s="25" t="s">
        <v>49</v>
      </c>
      <c r="C42" s="18">
        <v>1</v>
      </c>
      <c r="D42" s="18">
        <v>11300</v>
      </c>
      <c r="E42" s="18">
        <v>1</v>
      </c>
      <c r="F42" s="18">
        <f t="shared" si="2"/>
        <v>11300</v>
      </c>
      <c r="G42" s="18">
        <f>F41*0.05</f>
        <v>565</v>
      </c>
      <c r="H42" s="15" t="s">
        <v>25</v>
      </c>
    </row>
    <row r="43" spans="1:8">
      <c r="A43" s="18">
        <v>7</v>
      </c>
      <c r="B43" s="19" t="s">
        <v>50</v>
      </c>
      <c r="C43" s="18">
        <v>1</v>
      </c>
      <c r="D43" s="18">
        <v>11301</v>
      </c>
      <c r="E43" s="18">
        <v>2</v>
      </c>
      <c r="F43" s="18">
        <f t="shared" si="2"/>
        <v>22602</v>
      </c>
      <c r="G43" s="18">
        <f>F42*0.05</f>
        <v>565</v>
      </c>
      <c r="H43" s="15" t="s">
        <v>25</v>
      </c>
    </row>
    <row r="44" ht="27" spans="1:8">
      <c r="A44" s="18">
        <v>8</v>
      </c>
      <c r="B44" s="19" t="s">
        <v>51</v>
      </c>
      <c r="C44" s="18">
        <v>1</v>
      </c>
      <c r="D44" s="18">
        <v>4700</v>
      </c>
      <c r="E44" s="18">
        <v>7</v>
      </c>
      <c r="F44" s="18">
        <f t="shared" si="2"/>
        <v>32900</v>
      </c>
      <c r="G44" s="18">
        <f>F43*0.05</f>
        <v>1130.1</v>
      </c>
      <c r="H44" s="20" t="s">
        <v>37</v>
      </c>
    </row>
    <row r="45" spans="1:8">
      <c r="A45" s="18">
        <v>9</v>
      </c>
      <c r="B45" s="19" t="s">
        <v>52</v>
      </c>
      <c r="C45" s="18">
        <v>1</v>
      </c>
      <c r="D45" s="18">
        <v>4700</v>
      </c>
      <c r="E45" s="18">
        <v>1</v>
      </c>
      <c r="F45" s="18">
        <f t="shared" si="2"/>
        <v>4700</v>
      </c>
      <c r="G45" s="18">
        <f>F44*0.05</f>
        <v>1645</v>
      </c>
      <c r="H45" s="20" t="s">
        <v>37</v>
      </c>
    </row>
    <row r="46" spans="1:8">
      <c r="A46" s="26" t="s">
        <v>41</v>
      </c>
      <c r="B46" s="26"/>
      <c r="C46" s="26"/>
      <c r="D46" s="26"/>
      <c r="E46" s="26"/>
      <c r="F46" s="20">
        <f>SUM(F37:F45)</f>
        <v>263812</v>
      </c>
      <c r="G46" s="20">
        <f>SUM(G37:G45)</f>
        <v>13520.6</v>
      </c>
      <c r="H46" s="20"/>
    </row>
    <row r="47" spans="1:8">
      <c r="A47" s="8" t="s">
        <v>53</v>
      </c>
      <c r="B47" s="8"/>
      <c r="C47" s="8"/>
      <c r="D47" s="8"/>
      <c r="E47" s="8"/>
      <c r="F47" s="8"/>
      <c r="G47" s="8"/>
      <c r="H47" s="8"/>
    </row>
    <row r="48" ht="28.5" spans="1:8">
      <c r="A48" s="10" t="s">
        <v>16</v>
      </c>
      <c r="B48" s="10" t="s">
        <v>17</v>
      </c>
      <c r="C48" s="10" t="s">
        <v>18</v>
      </c>
      <c r="D48" s="10" t="s">
        <v>19</v>
      </c>
      <c r="E48" s="10" t="s">
        <v>43</v>
      </c>
      <c r="F48" s="11" t="s">
        <v>21</v>
      </c>
      <c r="G48" s="11" t="s">
        <v>22</v>
      </c>
      <c r="H48" s="10" t="s">
        <v>23</v>
      </c>
    </row>
    <row r="49" spans="1:8">
      <c r="A49" s="15">
        <v>1</v>
      </c>
      <c r="B49" s="15" t="s">
        <v>54</v>
      </c>
      <c r="C49" s="15">
        <v>1</v>
      </c>
      <c r="D49" s="15">
        <v>101700</v>
      </c>
      <c r="E49" s="15">
        <v>1</v>
      </c>
      <c r="F49" s="15">
        <f>E49*D49</f>
        <v>101700</v>
      </c>
      <c r="G49" s="15">
        <f>F49*0.1</f>
        <v>10170</v>
      </c>
      <c r="H49" s="15" t="s">
        <v>25</v>
      </c>
    </row>
    <row r="50" spans="1:8">
      <c r="A50" s="20">
        <v>2</v>
      </c>
      <c r="B50" s="20" t="s">
        <v>54</v>
      </c>
      <c r="C50" s="20">
        <v>1</v>
      </c>
      <c r="D50" s="20">
        <v>9800</v>
      </c>
      <c r="E50" s="20">
        <v>1</v>
      </c>
      <c r="F50" s="20">
        <f>E50*D50</f>
        <v>9800</v>
      </c>
      <c r="G50" s="20">
        <f>F50*0.1</f>
        <v>980</v>
      </c>
      <c r="H50" s="20" t="s">
        <v>37</v>
      </c>
    </row>
    <row r="51" spans="1:8">
      <c r="A51" s="20">
        <v>3</v>
      </c>
      <c r="B51" s="20" t="s">
        <v>54</v>
      </c>
      <c r="C51" s="20">
        <v>1</v>
      </c>
      <c r="D51" s="20">
        <v>15000</v>
      </c>
      <c r="E51" s="20">
        <v>1</v>
      </c>
      <c r="F51" s="20">
        <f>E51*D51</f>
        <v>15000</v>
      </c>
      <c r="G51" s="20">
        <f>F51*0.1</f>
        <v>1500</v>
      </c>
      <c r="H51" s="20" t="s">
        <v>39</v>
      </c>
    </row>
    <row r="52" spans="1:8">
      <c r="A52" s="26" t="s">
        <v>41</v>
      </c>
      <c r="B52" s="26"/>
      <c r="C52" s="26"/>
      <c r="D52" s="26"/>
      <c r="E52" s="26"/>
      <c r="F52" s="20">
        <f>SUM(F49:F51)</f>
        <v>126500</v>
      </c>
      <c r="G52" s="20">
        <f>SUM(G49:G51)</f>
        <v>12650</v>
      </c>
      <c r="H52" s="20"/>
    </row>
    <row r="53" ht="30" customHeight="1" spans="1:8">
      <c r="A53" s="26" t="s">
        <v>55</v>
      </c>
      <c r="B53" s="26"/>
      <c r="C53" s="26"/>
      <c r="D53" s="26"/>
      <c r="E53" s="26"/>
      <c r="F53" s="26"/>
      <c r="G53" s="20">
        <f>SUM(G46,G34,G52)</f>
        <v>56831.4</v>
      </c>
      <c r="H53" s="20"/>
    </row>
  </sheetData>
  <mergeCells count="42">
    <mergeCell ref="A1:H1"/>
    <mergeCell ref="A2:H2"/>
    <mergeCell ref="A3:H3"/>
    <mergeCell ref="A4:H4"/>
    <mergeCell ref="A5:H5"/>
    <mergeCell ref="A6:H6"/>
    <mergeCell ref="A7:B7"/>
    <mergeCell ref="C7:D7"/>
    <mergeCell ref="E7:F7"/>
    <mergeCell ref="G7:H7"/>
    <mergeCell ref="A8:B8"/>
    <mergeCell ref="C8:D8"/>
    <mergeCell ref="E8:F8"/>
    <mergeCell ref="G8:H8"/>
    <mergeCell ref="A9:H9"/>
    <mergeCell ref="A10:H10"/>
    <mergeCell ref="A12:B12"/>
    <mergeCell ref="C12:D12"/>
    <mergeCell ref="E12:F12"/>
    <mergeCell ref="G12:H12"/>
    <mergeCell ref="A13:B13"/>
    <mergeCell ref="C13:D13"/>
    <mergeCell ref="E13:F13"/>
    <mergeCell ref="G13:H13"/>
    <mergeCell ref="A14:H14"/>
    <mergeCell ref="A15:H15"/>
    <mergeCell ref="A16:H16"/>
    <mergeCell ref="A17:B17"/>
    <mergeCell ref="C17:D17"/>
    <mergeCell ref="E17:F17"/>
    <mergeCell ref="G17:H17"/>
    <mergeCell ref="A18:B18"/>
    <mergeCell ref="C18:D18"/>
    <mergeCell ref="E18:F18"/>
    <mergeCell ref="G18:H18"/>
    <mergeCell ref="A21:H21"/>
    <mergeCell ref="A34:E34"/>
    <mergeCell ref="A35:H35"/>
    <mergeCell ref="A46:E46"/>
    <mergeCell ref="A47:H47"/>
    <mergeCell ref="A52:E52"/>
    <mergeCell ref="A53:F5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戴戴</cp:lastModifiedBy>
  <dcterms:created xsi:type="dcterms:W3CDTF">2026-07-14T02:00:00Z</dcterms:created>
  <dcterms:modified xsi:type="dcterms:W3CDTF">2026-07-22T03:38:47Z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946728A3D12240DD9CB95204A3F93130_11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